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20" windowWidth="19815" windowHeight="7290"/>
  </bookViews>
  <sheets>
    <sheet name="Estadísticas Diciembre 2016" sheetId="1" r:id="rId1"/>
  </sheets>
  <externalReferences>
    <externalReference r:id="rId2"/>
  </externalReferences>
  <definedNames>
    <definedName name="_xlnm.Print_Area" localSheetId="0">'Estadísticas Diciembre 2016'!$B$2:$Q$254</definedName>
  </definedNames>
  <calcPr calcId="144525"/>
</workbook>
</file>

<file path=xl/calcChain.xml><?xml version="1.0" encoding="utf-8"?>
<calcChain xmlns="http://schemas.openxmlformats.org/spreadsheetml/2006/main">
  <c r="G306" i="1" l="1"/>
  <c r="J61" i="1" l="1"/>
  <c r="F22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C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I110" i="1"/>
  <c r="J107" i="1" s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<sst xmlns="http://schemas.openxmlformats.org/spreadsheetml/2006/main" count="49" uniqueCount="39">
  <si>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</si>
  <si>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</si>
  <si>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</si>
  <si>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</si>
  <si>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</si>
  <si>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</si>
  <si>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</si>
  <si>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</si>
  <si>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</si>
  <si>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</si>
  <si>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</si>
  <si>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</si>
  <si>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</si>
  <si>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</si>
  <si>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</si>
  <si>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</si>
  <si>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</si>
  <si>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</si>
  <si>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</si>
  <si>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</si>
  <si>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</si>
  <si>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</si>
  <si>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</si>
  <si>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</si>
  <si>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</si>
  <si>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</si>
  <si>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</si>
  <si>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</si>
  <si>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</si>
  <si>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</si>
  <si>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</si>
  <si>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</si>
  <si>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</si>
  <si>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</si>
  <si>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</si>
  <si>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</si>
  <si>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</si>
  <si>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</si>
  <si>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INFORMACIÓN ESTADÍSTICA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</si>
</sst>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9" fontId="5" fillId="7" borderId="0" xfId="0" applyNumberFormat="1" applyFont="1" applyFill="1" applyBorder="1"/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left" wrapText="1"/>
    </xf>
    <xf numFmtId="0" fontId="6" fillId="7" borderId="24" xfId="2" applyFont="1" applyFill="1" applyBorder="1" applyAlignment="1">
      <alignment horizontal="left" wrapText="1"/>
    </xf>
    <xf numFmtId="0" fontId="6" fillId="7" borderId="25" xfId="2" applyFont="1" applyFill="1" applyBorder="1" applyAlignment="1">
      <alignment horizontal="left" wrapText="1"/>
    </xf>
    <xf numFmtId="0" fontId="6" fillId="7" borderId="12" xfId="2" applyFont="1" applyFill="1" applyBorder="1" applyAlignment="1">
      <alignment horizontal="left" wrapText="1"/>
    </xf>
    <xf numFmtId="0" fontId="6" fillId="7" borderId="26" xfId="2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6" fillId="7" borderId="19" xfId="2" applyFont="1" applyFill="1" applyBorder="1" applyAlignment="1">
      <alignment horizontal="left" wrapText="1"/>
    </xf>
    <xf numFmtId="0" fontId="6" fillId="7" borderId="20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73659392"/>
        <c:axId val="92979200"/>
        <c:axId val="0"/>
      </c:bar3DChart>
      <c:catAx>
        <c:axId val="7365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2979200"/>
        <c:crosses val="autoZero"/>
        <c:auto val="1"/>
        <c:lblAlgn val="ctr"/>
        <c:lblOffset val="100"/>
        <c:noMultiLvlLbl val="0"/>
      </c:catAx>
      <c:valAx>
        <c:axId val="9297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7365939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Diciembre 2016'!$D$103:$J$103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Diciembre 2016'!$E$104:$E$108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2016'!$E$104:$E$108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2016'!$I$104:$I$108</c:f>
              <c:numCache>
                <c:formatCode>General</c:formatCode>
                <c:ptCount val="5"/>
                <c:pt idx="0">
                  <c:v>4</c:v>
                </c:pt>
                <c:pt idx="1">
                  <c:v>24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2458496"/>
        <c:axId val="95035392"/>
        <c:axId val="0"/>
      </c:bar3DChart>
      <c:catAx>
        <c:axId val="924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5035392"/>
        <c:crosses val="autoZero"/>
        <c:auto val="1"/>
        <c:lblAlgn val="ctr"/>
        <c:lblOffset val="100"/>
        <c:noMultiLvlLbl val="0"/>
      </c:catAx>
      <c:valAx>
        <c:axId val="95035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24584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2016'!$I$161:$I$164</c:f>
              <c:numCache>
                <c:formatCode>General</c:formatCode>
                <c:ptCount val="4"/>
                <c:pt idx="0">
                  <c:v>38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2016'!$J$161:$J$164</c:f>
              <c:numCache>
                <c:formatCode>0%</c:formatCode>
                <c:ptCount val="4"/>
                <c:pt idx="0">
                  <c:v>0.92682926829268297</c:v>
                </c:pt>
                <c:pt idx="1">
                  <c:v>7.3170731707317069E-2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2891136"/>
        <c:axId val="95039424"/>
        <c:axId val="0"/>
      </c:bar3DChart>
      <c:catAx>
        <c:axId val="928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5039424"/>
        <c:crosses val="autoZero"/>
        <c:auto val="1"/>
        <c:lblAlgn val="ctr"/>
        <c:lblOffset val="100"/>
        <c:noMultiLvlLbl val="0"/>
      </c:catAx>
      <c:valAx>
        <c:axId val="95039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289113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2016'!$I$219:$I$222</c:f>
              <c:numCache>
                <c:formatCode>General</c:formatCode>
                <c:ptCount val="4"/>
                <c:pt idx="0">
                  <c:v>23</c:v>
                </c:pt>
                <c:pt idx="1">
                  <c:v>4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2016'!$J$219:$J$222</c:f>
              <c:numCache>
                <c:formatCode>0%</c:formatCode>
                <c:ptCount val="4"/>
                <c:pt idx="0">
                  <c:v>0.56097560975609762</c:v>
                </c:pt>
                <c:pt idx="1">
                  <c:v>9.7560975609756101E-2</c:v>
                </c:pt>
                <c:pt idx="2">
                  <c:v>0.34146341463414637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2892160"/>
        <c:axId val="95042880"/>
        <c:axId val="0"/>
      </c:bar3DChart>
      <c:catAx>
        <c:axId val="928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042880"/>
        <c:crosses val="autoZero"/>
        <c:auto val="1"/>
        <c:lblAlgn val="ctr"/>
        <c:lblOffset val="100"/>
        <c:noMultiLvlLbl val="0"/>
      </c:catAx>
      <c:valAx>
        <c:axId val="95042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28921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Diciembre 2016'!$C$21:$E$21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2016'!$C$22:$E$22</c:f>
              <c:numCache>
                <c:formatCode>General</c:formatCode>
                <c:ptCount val="3"/>
                <c:pt idx="0">
                  <c:v>23</c:v>
                </c:pt>
                <c:pt idx="1">
                  <c:v>14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2016'!$C$23:$E$23</c:f>
              <c:numCache>
                <c:formatCode>0%</c:formatCode>
                <c:ptCount val="3"/>
                <c:pt idx="0">
                  <c:v>0.56097560975609762</c:v>
                </c:pt>
                <c:pt idx="1">
                  <c:v>0.34146341463414637</c:v>
                </c:pt>
                <c:pt idx="2">
                  <c:v>9.7560975609756101E-2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2892672"/>
        <c:axId val="95053504"/>
        <c:axId val="0"/>
      </c:bar3DChart>
      <c:catAx>
        <c:axId val="92892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053504"/>
        <c:crosses val="autoZero"/>
        <c:auto val="1"/>
        <c:lblAlgn val="ctr"/>
        <c:lblOffset val="100"/>
        <c:noMultiLvlLbl val="0"/>
      </c:catAx>
      <c:valAx>
        <c:axId val="95053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289267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Diciembre 2016'!$H$20:$O$20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2016'!$H$22:$K$22</c:f>
              <c:numCache>
                <c:formatCode>General</c:formatCode>
                <c:ptCount val="4"/>
                <c:pt idx="0">
                  <c:v>34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2016'!$H$23:$K$23</c:f>
              <c:numCache>
                <c:formatCode>0%</c:formatCode>
                <c:ptCount val="4"/>
                <c:pt idx="0">
                  <c:v>0.82926829268292679</c:v>
                </c:pt>
                <c:pt idx="1">
                  <c:v>9.7560975609756101E-2</c:v>
                </c:pt>
                <c:pt idx="2">
                  <c:v>0</c:v>
                </c:pt>
                <c:pt idx="3">
                  <c:v>7.3170731707317069E-2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73660416"/>
        <c:axId val="95055232"/>
        <c:axId val="0"/>
      </c:bar3DChart>
      <c:catAx>
        <c:axId val="736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055232"/>
        <c:crosses val="autoZero"/>
        <c:auto val="1"/>
        <c:lblAlgn val="ctr"/>
        <c:lblOffset val="100"/>
        <c:noMultiLvlLbl val="0"/>
      </c:catAx>
      <c:valAx>
        <c:axId val="95055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7366041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Diciembre 2016'!$D$190:$E$193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Diciembre 2016'!$D$190:$E$193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Diciembre 2016'!$D$190:$E$193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2016'!$I$190:$I$193</c:f>
              <c:numCache>
                <c:formatCode>General</c:formatCode>
                <c:ptCount val="4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Diciembre 2016'!$D$190:$E$193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8227456"/>
        <c:axId val="95057536"/>
        <c:axId val="0"/>
      </c:bar3DChart>
      <c:catAx>
        <c:axId val="118227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5057536"/>
        <c:crosses val="autoZero"/>
        <c:auto val="1"/>
        <c:lblAlgn val="ctr"/>
        <c:lblOffset val="100"/>
        <c:noMultiLvlLbl val="0"/>
      </c:catAx>
      <c:valAx>
        <c:axId val="95057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2274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2016'!$F$248:$F$254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2016'!$E$248:$E$254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2016'!$G$248:$G$254</c:f>
              <c:numCache>
                <c:formatCode>General</c:formatCode>
                <c:ptCount val="7"/>
                <c:pt idx="0">
                  <c:v>3</c:v>
                </c:pt>
                <c:pt idx="1">
                  <c:v>32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227968"/>
        <c:axId val="118448128"/>
        <c:axId val="0"/>
      </c:bar3DChart>
      <c:catAx>
        <c:axId val="1182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22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228480"/>
        <c:axId val="118449856"/>
        <c:axId val="0"/>
      </c:bar3DChart>
      <c:catAx>
        <c:axId val="11822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49856"/>
        <c:crosses val="autoZero"/>
        <c:auto val="1"/>
        <c:lblAlgn val="ctr"/>
        <c:lblOffset val="100"/>
        <c:noMultiLvlLbl val="0"/>
      </c:catAx>
      <c:valAx>
        <c:axId val="11844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22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zoomScale="80" zoomScaleNormal="80" workbookViewId="0">
      <selection activeCell="G253" sqref="G253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47" t="s">
        <v>28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3"/>
      <c r="Q13" s="1"/>
    </row>
    <row r="14" spans="1:17" ht="43.5" customHeight="1" thickBot="1" x14ac:dyDescent="0.85">
      <c r="A14" s="1"/>
      <c r="B14" s="149" t="s">
        <v>38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52" t="s">
        <v>0</v>
      </c>
      <c r="D20" s="153"/>
      <c r="E20" s="153"/>
      <c r="F20" s="154"/>
      <c r="G20" s="67"/>
      <c r="H20" s="152" t="s">
        <v>1</v>
      </c>
      <c r="I20" s="153"/>
      <c r="J20" s="153"/>
      <c r="K20" s="153"/>
      <c r="L20" s="154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23</v>
      </c>
      <c r="D22" s="73">
        <v>14</v>
      </c>
      <c r="E22" s="73">
        <v>4</v>
      </c>
      <c r="F22" s="74">
        <f>SUM(C22:E22)</f>
        <v>41</v>
      </c>
      <c r="G22" s="75"/>
      <c r="H22" s="72">
        <v>34</v>
      </c>
      <c r="I22" s="72">
        <v>4</v>
      </c>
      <c r="J22" s="72">
        <v>0</v>
      </c>
      <c r="K22" s="72">
        <v>3</v>
      </c>
      <c r="L22" s="74">
        <f>SUM(H22:K22)</f>
        <v>41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0.56097560975609762</v>
      </c>
      <c r="D23" s="77">
        <f>+D22/F22</f>
        <v>0.34146341463414637</v>
      </c>
      <c r="E23" s="78">
        <f>+E22/F22</f>
        <v>9.7560975609756101E-2</v>
      </c>
      <c r="F23" s="79">
        <f>SUM(C23:E23)</f>
        <v>1.0000000000000002</v>
      </c>
      <c r="G23" s="75"/>
      <c r="H23" s="76">
        <f>+H22/L22</f>
        <v>0.82926829268292679</v>
      </c>
      <c r="I23" s="76">
        <f>+I22/L22</f>
        <v>9.7560975609756101E-2</v>
      </c>
      <c r="J23" s="76">
        <f>+J22/L22</f>
        <v>0</v>
      </c>
      <c r="K23" s="76">
        <f>+K22/L22</f>
        <v>7.3170731707317069E-2</v>
      </c>
      <c r="L23" s="79">
        <f>SUM(H23:K23)</f>
        <v>0.99999999999999989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1" t="s">
        <v>10</v>
      </c>
      <c r="E43" s="151"/>
      <c r="F43" s="151"/>
      <c r="G43" s="151"/>
      <c r="H43" s="151"/>
      <c r="I43" s="151"/>
      <c r="J43" s="151"/>
      <c r="K43" s="151"/>
      <c r="L43" s="151"/>
      <c r="M43" s="151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62">
        <v>0</v>
      </c>
      <c r="K44" s="163"/>
      <c r="L44" s="164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55">
        <v>0</v>
      </c>
      <c r="K45" s="156"/>
      <c r="L45" s="157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55">
        <v>0</v>
      </c>
      <c r="K46" s="156"/>
      <c r="L46" s="157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55">
        <v>0</v>
      </c>
      <c r="K47" s="156"/>
      <c r="L47" s="157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55">
        <v>0</v>
      </c>
      <c r="K48" s="156"/>
      <c r="L48" s="157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55">
        <v>40</v>
      </c>
      <c r="K49" s="156"/>
      <c r="L49" s="157"/>
      <c r="M49" s="76">
        <f>+$J49/J61</f>
        <v>0.97560975609756095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55">
        <v>1</v>
      </c>
      <c r="K50" s="156"/>
      <c r="L50" s="157"/>
      <c r="M50" s="76">
        <f>+$J50/J61</f>
        <v>2.4390243902439025E-2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55">
        <v>0</v>
      </c>
      <c r="K51" s="156"/>
      <c r="L51" s="157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55">
        <v>0</v>
      </c>
      <c r="K52" s="156"/>
      <c r="L52" s="157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55">
        <v>0</v>
      </c>
      <c r="K53" s="156"/>
      <c r="L53" s="157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55">
        <v>0</v>
      </c>
      <c r="K54" s="156"/>
      <c r="L54" s="157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55">
        <v>0</v>
      </c>
      <c r="K55" s="156"/>
      <c r="L55" s="157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55">
        <v>0</v>
      </c>
      <c r="K56" s="156"/>
      <c r="L56" s="157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55">
        <v>0</v>
      </c>
      <c r="K57" s="156"/>
      <c r="L57" s="157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55">
        <v>0</v>
      </c>
      <c r="K58" s="156"/>
      <c r="L58" s="157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55">
        <v>0</v>
      </c>
      <c r="K59" s="156"/>
      <c r="L59" s="157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58">
        <f>SUM(J44:J59)</f>
        <v>41</v>
      </c>
      <c r="K61" s="159"/>
      <c r="L61" s="160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21" t="s">
        <v>11</v>
      </c>
      <c r="E103" s="122"/>
      <c r="F103" s="122"/>
      <c r="G103" s="122"/>
      <c r="H103" s="122"/>
      <c r="I103" s="122"/>
      <c r="J103" s="123"/>
      <c r="K103" s="50"/>
      <c r="L103" s="50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22</v>
      </c>
      <c r="F104" s="93"/>
      <c r="G104" s="94"/>
      <c r="H104" s="94"/>
      <c r="I104" s="95">
        <v>4</v>
      </c>
      <c r="J104" s="96">
        <f>+I104/I110</f>
        <v>9.7560975609756101E-2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23</v>
      </c>
      <c r="F105" s="98"/>
      <c r="G105" s="94"/>
      <c r="H105" s="94"/>
      <c r="I105" s="99">
        <v>24</v>
      </c>
      <c r="J105" s="96">
        <f>I105/I110</f>
        <v>0.58536585365853655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34" t="s">
        <v>27</v>
      </c>
      <c r="F106" s="135"/>
      <c r="G106" s="135"/>
      <c r="H106" s="136"/>
      <c r="I106" s="99">
        <v>13</v>
      </c>
      <c r="J106" s="96">
        <f>+I106/I110</f>
        <v>0.31707317073170732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24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25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5</v>
      </c>
      <c r="I110" s="106">
        <f>SUM(I104:I109)</f>
        <v>41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24"/>
      <c r="E113" s="124"/>
      <c r="F113" s="124"/>
      <c r="G113" s="124"/>
      <c r="H113" s="124"/>
      <c r="I113" s="124"/>
      <c r="J113" s="124"/>
      <c r="K113" s="50"/>
      <c r="L113" s="50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12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25" t="s">
        <v>13</v>
      </c>
      <c r="F140" s="126"/>
      <c r="G140" s="126"/>
      <c r="H140" s="126"/>
      <c r="I140" s="126"/>
      <c r="J140" s="127"/>
      <c r="K140" s="50"/>
      <c r="L140" s="50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28" t="s">
        <v>14</v>
      </c>
      <c r="F141" s="129"/>
      <c r="G141" s="129"/>
      <c r="H141" s="129"/>
      <c r="I141" s="130"/>
      <c r="J141" s="20">
        <v>85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5</v>
      </c>
      <c r="J142" s="11">
        <v>113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37" t="s">
        <v>15</v>
      </c>
      <c r="F147" s="161"/>
      <c r="G147" s="161"/>
      <c r="H147" s="161"/>
      <c r="I147" s="161"/>
      <c r="J147" s="139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28" t="s">
        <v>16</v>
      </c>
      <c r="F148" s="129"/>
      <c r="G148" s="129"/>
      <c r="H148" s="129"/>
      <c r="I148" s="130"/>
      <c r="J148" s="22">
        <v>1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5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37" t="s">
        <v>17</v>
      </c>
      <c r="F153" s="161"/>
      <c r="G153" s="161"/>
      <c r="H153" s="161"/>
      <c r="I153" s="161"/>
      <c r="J153" s="139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28" t="s">
        <v>17</v>
      </c>
      <c r="F154" s="129"/>
      <c r="G154" s="129"/>
      <c r="H154" s="129"/>
      <c r="I154" s="130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5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37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25" t="s">
        <v>18</v>
      </c>
      <c r="E160" s="126"/>
      <c r="F160" s="126"/>
      <c r="G160" s="126"/>
      <c r="H160" s="126"/>
      <c r="I160" s="126"/>
      <c r="J160" s="127"/>
      <c r="K160" s="50"/>
      <c r="L160" s="50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31" t="str">
        <f>+'[1]ACUM-MAYO'!A162</f>
        <v>ORDINARIA</v>
      </c>
      <c r="F161" s="132"/>
      <c r="G161" s="132"/>
      <c r="H161" s="133"/>
      <c r="I161" s="52">
        <v>38</v>
      </c>
      <c r="J161" s="25">
        <f>I161/I166</f>
        <v>0.92682926829268297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31" t="str">
        <f>+'[1]ACUM-MAYO'!A163</f>
        <v>FUNDAMENTAL</v>
      </c>
      <c r="F162" s="132"/>
      <c r="G162" s="132"/>
      <c r="H162" s="133"/>
      <c r="I162" s="52">
        <v>3</v>
      </c>
      <c r="J162" s="26">
        <f>I162/I166</f>
        <v>7.3170731707317069E-2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27">
        <v>4</v>
      </c>
      <c r="E163" s="131" t="str">
        <f>+'[1]ACUM-MAYO'!A165</f>
        <v>RESERVADA</v>
      </c>
      <c r="F163" s="132"/>
      <c r="G163" s="132"/>
      <c r="H163" s="133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31" t="s">
        <v>26</v>
      </c>
      <c r="F164" s="132"/>
      <c r="G164" s="132"/>
      <c r="H164" s="133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5</v>
      </c>
      <c r="I166" s="11">
        <f>SUM(I161:I165)</f>
        <v>41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25" t="s">
        <v>19</v>
      </c>
      <c r="E189" s="126"/>
      <c r="F189" s="126"/>
      <c r="G189" s="126"/>
      <c r="H189" s="126"/>
      <c r="I189" s="126"/>
      <c r="J189" s="127"/>
      <c r="K189" s="50"/>
      <c r="L189" s="50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31" t="str">
        <f>+'[1]ACUM-MAYO'!A173</f>
        <v>ECONOMICA ADMINISTRATIVA</v>
      </c>
      <c r="F190" s="132"/>
      <c r="G190" s="132"/>
      <c r="H190" s="133"/>
      <c r="I190" s="52">
        <v>41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31" t="str">
        <f>+'[1]ACUM-MAYO'!A174</f>
        <v>TRAMITE</v>
      </c>
      <c r="F191" s="132"/>
      <c r="G191" s="132"/>
      <c r="H191" s="133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31" t="str">
        <f>+'[1]ACUM-MAYO'!A175</f>
        <v>SERV. PUB.</v>
      </c>
      <c r="F192" s="132"/>
      <c r="G192" s="132"/>
      <c r="H192" s="133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31" t="str">
        <f>+'[1]ACUM-MAYO'!A176</f>
        <v>LEGAL</v>
      </c>
      <c r="F193" s="132"/>
      <c r="G193" s="132"/>
      <c r="H193" s="133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5</v>
      </c>
      <c r="I195" s="11">
        <f>SUM(I190:I193)</f>
        <v>41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25" t="s">
        <v>20</v>
      </c>
      <c r="E218" s="126"/>
      <c r="F218" s="126"/>
      <c r="G218" s="126"/>
      <c r="H218" s="126"/>
      <c r="I218" s="126"/>
      <c r="J218" s="127"/>
      <c r="K218" s="50"/>
      <c r="L218" s="50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23</v>
      </c>
      <c r="J219" s="34">
        <f>I219/I224</f>
        <v>0.56097560975609762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4</v>
      </c>
      <c r="J220" s="34">
        <f>I220/I224</f>
        <v>9.7560975609756101E-2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14</v>
      </c>
      <c r="J221" s="34">
        <f>I221/I224</f>
        <v>0.34146341463414637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43"/>
      <c r="H222" s="44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5</v>
      </c>
      <c r="I224" s="11">
        <f>SUM(I219:I223)</f>
        <v>41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37" t="s">
        <v>29</v>
      </c>
      <c r="E247" s="138"/>
      <c r="F247" s="138"/>
      <c r="G247" s="139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65" t="s">
        <v>30</v>
      </c>
      <c r="F248" s="166"/>
      <c r="G248" s="65">
        <v>3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65" t="s">
        <v>31</v>
      </c>
      <c r="F249" s="166"/>
      <c r="G249" s="63">
        <v>32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65" t="s">
        <v>32</v>
      </c>
      <c r="F250" s="166"/>
      <c r="G250" s="63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65" t="s">
        <v>33</v>
      </c>
      <c r="F251" s="166"/>
      <c r="G251" s="63">
        <v>4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65" t="s">
        <v>34</v>
      </c>
      <c r="F252" s="166"/>
      <c r="G252" s="63">
        <v>1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43" t="s">
        <v>35</v>
      </c>
      <c r="F253" s="144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45" t="s">
        <v>36</v>
      </c>
      <c r="F254" s="146"/>
      <c r="G254" s="116">
        <v>1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x14ac:dyDescent="0.25">
      <c r="A255" s="1"/>
      <c r="C255" s="46"/>
      <c r="D255" s="5"/>
      <c r="E255" s="142"/>
      <c r="F255" s="142"/>
      <c r="G255" s="51"/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E265" s="5"/>
      <c r="F265" s="5"/>
      <c r="G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E287" s="5"/>
      <c r="F287" s="5"/>
      <c r="G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thickBot="1" x14ac:dyDescent="0.3">
      <c r="A305" s="1"/>
      <c r="L305" s="1"/>
      <c r="M305" s="48"/>
    </row>
    <row r="306" spans="1:17" ht="15.75" customHeight="1" thickBot="1" x14ac:dyDescent="0.3">
      <c r="A306" s="1"/>
      <c r="C306" s="46"/>
      <c r="D306" s="5"/>
      <c r="E306" s="140" t="s">
        <v>5</v>
      </c>
      <c r="F306" s="141"/>
      <c r="G306" s="64">
        <f>SUM(G248:G254)</f>
        <v>41</v>
      </c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19" t="s">
        <v>21</v>
      </c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3">
    <mergeCell ref="E248:F248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B13:O13"/>
    <mergeCell ref="B14:O14"/>
    <mergeCell ref="D43:M43"/>
    <mergeCell ref="C20:F20"/>
    <mergeCell ref="H20:L20"/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306:F306"/>
    <mergeCell ref="E193:H193"/>
    <mergeCell ref="D218:J218"/>
    <mergeCell ref="E255:F255"/>
    <mergeCell ref="E253:F253"/>
    <mergeCell ref="E254:F25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Diciembre 2016</vt:lpstr>
      <vt:lpstr>'Estadísticas Diciembre 2016'!Área_de_impresión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2018-04-16T19:26:27Z</cp:lastPrinted>
  <dcterms:created xsi:type="dcterms:W3CDTF">2016-07-14T16:59:51Z</dcterms:created>
  <dcterms:modified xsi:type="dcterms:W3CDTF">2018-04-16T19:27:23Z</dcterms:modified>
</cp:coreProperties>
</file>